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65" yWindow="45" windowWidth="9720" windowHeight="7815" activeTab="0"/>
  </bookViews>
  <sheets>
    <sheet name="ACHC-DS2" sheetId="1" r:id="rId1"/>
    <sheet name="Sheet3" sheetId="3" r:id="rId2"/>
  </sheets>
  <definedNames>
    <definedName name="Selection_Method">#REF!</definedName>
  </definedNames>
  <calcPr calcId="125725" calcMode="manual" calcCompleted="0" calcOnSave="0"/>
</workbook>
</file>

<file path=xl/sharedStrings.xml><?xml version="1.0" encoding="utf-8"?>
<sst xmlns="http://schemas.openxmlformats.org/spreadsheetml/2006/main" count="65" uniqueCount="55">
  <si>
    <t>Manufacturer:</t>
  </si>
  <si>
    <t>Physical Coil Data</t>
  </si>
  <si>
    <t>a</t>
  </si>
  <si>
    <t>b</t>
  </si>
  <si>
    <t>c</t>
  </si>
  <si>
    <t>d</t>
  </si>
  <si>
    <t>Fins</t>
  </si>
  <si>
    <t>Tubes</t>
  </si>
  <si>
    <t>Nom. O.D.</t>
  </si>
  <si>
    <t>Material</t>
  </si>
  <si>
    <t>No. Rows</t>
  </si>
  <si>
    <t>No. Circuits</t>
  </si>
  <si>
    <t>No. Tubes</t>
  </si>
  <si>
    <t>Entering Conditions:</t>
  </si>
  <si>
    <t>Leaving Conditions:</t>
  </si>
  <si>
    <t>1.</t>
  </si>
  <si>
    <t>2.</t>
  </si>
  <si>
    <t>Title:</t>
  </si>
  <si>
    <t>Date:</t>
  </si>
  <si>
    <t>AHRI Certified Rating Conditions (Standard Barometric Pressure 29.92 in. Hg)</t>
  </si>
  <si>
    <t>AHRI Reference No.:</t>
  </si>
  <si>
    <t>Coil Model No.:</t>
  </si>
  <si>
    <t>e</t>
  </si>
  <si>
    <t>Request by:</t>
  </si>
  <si>
    <t>Phone:</t>
  </si>
  <si>
    <t>Email:</t>
  </si>
  <si>
    <t>Company:</t>
  </si>
  <si>
    <t>AHRI Certified Ratings Obtained:</t>
  </si>
  <si>
    <t>Selection Method/Information:</t>
  </si>
  <si>
    <t>Purpose of Form:</t>
  </si>
  <si>
    <t>(Select One)</t>
  </si>
  <si>
    <t>Coil Information:</t>
  </si>
  <si>
    <t>Function:</t>
  </si>
  <si>
    <t>Fluid:</t>
  </si>
  <si>
    <t>Fin Collars</t>
  </si>
  <si>
    <t>Air (°F)</t>
  </si>
  <si>
    <t>DB</t>
  </si>
  <si>
    <t>WB</t>
  </si>
  <si>
    <t>Air Face Velocity (fpm)</t>
  </si>
  <si>
    <t>Total Air Volume (cfm)</t>
  </si>
  <si>
    <t>Total Coil Capacity (Btu/h)</t>
  </si>
  <si>
    <t>Sensible Coil Capacity (Btu/h)</t>
  </si>
  <si>
    <t>3.  Coil Pressure Drop:</t>
  </si>
  <si>
    <r>
      <t>a. Air-Side (</t>
    </r>
    <r>
      <rPr>
        <sz val="10"/>
        <rFont val="Arial"/>
        <family val="2"/>
      </rPr>
      <t>in. H2O)</t>
    </r>
  </si>
  <si>
    <t>AHRI CERTIFICATION PROGRAM FOR FORCED CIRCULATION AIR-COOLING AND 
AIR-HEATING COILS - COIL INPUTS FORM</t>
  </si>
  <si>
    <t>Name:</t>
  </si>
  <si>
    <t>Thickness</t>
  </si>
  <si>
    <t>Configuration</t>
  </si>
  <si>
    <t>Internal Construction</t>
  </si>
  <si>
    <t>Spacing (FPI)</t>
  </si>
  <si>
    <t>Header</t>
  </si>
  <si>
    <r>
      <t>Spacing (S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</t>
    </r>
  </si>
  <si>
    <t>Length, Finned (in.)</t>
  </si>
  <si>
    <t>Height (in.)</t>
  </si>
  <si>
    <t>Face Area (sq. ft.)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</si>
</sst>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right" vertical="center"/>
    </xf>
    <xf numFmtId="0" fontId="0" fillId="2" borderId="2" xfId="0" applyFill="1" applyBorder="1"/>
    <xf numFmtId="0" fontId="3" fillId="2" borderId="0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 quotePrefix="1"/>
    <xf numFmtId="0" fontId="2" fillId="2" borderId="0" xfId="0" applyFont="1" applyFill="1" applyBorder="1"/>
    <xf numFmtId="0" fontId="0" fillId="2" borderId="0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0" xfId="0" applyFont="1" applyFill="1" applyBorder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0" fillId="2" borderId="0" xfId="0" applyFill="1"/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/>
    <xf numFmtId="0" fontId="2" fillId="2" borderId="3" xfId="0" applyFont="1" applyFill="1" applyBorder="1" applyAlignment="1">
      <alignment vertical="center"/>
    </xf>
    <xf numFmtId="0" fontId="2" fillId="0" borderId="0" xfId="0" applyFont="1"/>
    <xf numFmtId="0" fontId="0" fillId="2" borderId="2" xfId="0" applyFont="1" applyFill="1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3" fillId="2" borderId="7" xfId="0" applyFont="1" applyFill="1" applyBorder="1"/>
    <xf numFmtId="0" fontId="2" fillId="2" borderId="5" xfId="0" applyFont="1" applyFill="1" applyBorder="1" applyAlignment="1">
      <alignment/>
    </xf>
    <xf numFmtId="0" fontId="3" fillId="2" borderId="3" xfId="0" applyFont="1" applyFill="1" applyBorder="1"/>
    <xf numFmtId="0" fontId="0" fillId="2" borderId="1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12" xfId="0" applyFill="1" applyBorder="1"/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border>
        <left/>
        <right/>
        <top/>
        <bottom style="thin"/>
        <vertical/>
        <horizontal/>
      </border>
    </dxf>
    <dxf>
      <border>
        <bottom style="thin">
          <color theme="1"/>
        </bottom>
        <vertical/>
        <horizontal/>
      </border>
    </dxf>
    <dxf>
      <fill>
        <gradientFill type="path" left="0.5" right="0.5" top="0.5" bottom="0.5">
          <stop position="0">
            <color theme="4" tint="0.8000100255012512"/>
          </stop>
          <stop position="1">
            <color theme="4" tint="0.40000998973846436"/>
          </stop>
        </gradientFill>
      </fill>
      <border/>
    </dxf>
    <dxf>
      <border>
        <bottom style="thin"/>
        <vertical/>
        <horizontal/>
      </border>
    </dxf>
    <dxf>
      <border>
        <bottom style="thin"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5</xdr:col>
      <xdr:colOff>419100</xdr:colOff>
      <xdr:row>1</xdr:row>
      <xdr:rowOff>133350</xdr:rowOff>
    </xdr:to>
    <xdr:pic>
      <xdr:nvPicPr>
        <xdr:cNvPr id="2" name="Picture 1" descr="ahri_cert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9525"/>
          <a:ext cx="1066800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70" workbookViewId="0" topLeftCell="A1">
      <selection activeCell="F14" sqref="F14:G14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2.421875" style="0" customWidth="1"/>
    <col min="4" max="4" width="2.28125" style="0" customWidth="1"/>
    <col min="5" max="5" width="3.28125" style="0" customWidth="1"/>
    <col min="8" max="8" width="5.421875" style="0" customWidth="1"/>
    <col min="9" max="9" width="2.28125" style="0" customWidth="1"/>
    <col min="10" max="10" width="2.421875" style="0" customWidth="1"/>
    <col min="11" max="11" width="2.28125" style="0" customWidth="1"/>
    <col min="12" max="12" width="3.28125" style="0" customWidth="1"/>
    <col min="13" max="13" width="8.421875" style="0" customWidth="1"/>
    <col min="14" max="14" width="3.28125" style="0" customWidth="1"/>
    <col min="16" max="16" width="2.28125" style="0" customWidth="1"/>
    <col min="17" max="17" width="2.421875" style="0" customWidth="1"/>
    <col min="18" max="18" width="2.28125" style="0" customWidth="1"/>
    <col min="19" max="19" width="2.140625" style="0" customWidth="1"/>
    <col min="20" max="20" width="7.00390625" style="0" customWidth="1"/>
    <col min="21" max="21" width="14.8515625" style="0" customWidth="1"/>
  </cols>
  <sheetData>
    <row r="1" spans="1:21" ht="12.75" customHeight="1">
      <c r="A1" s="24"/>
      <c r="B1" s="25"/>
      <c r="C1" s="25"/>
      <c r="D1" s="25"/>
      <c r="E1" s="25"/>
      <c r="F1" s="25"/>
      <c r="G1" s="82" t="s">
        <v>44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1:21" ht="12.75">
      <c r="A2" s="32"/>
      <c r="B2" s="33"/>
      <c r="C2" s="33"/>
      <c r="D2" s="33"/>
      <c r="E2" s="33"/>
      <c r="F2" s="33"/>
      <c r="G2" s="85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ht="12.75">
      <c r="A3" s="26"/>
      <c r="B3" s="27"/>
      <c r="C3" s="27"/>
      <c r="D3" s="27"/>
      <c r="E3" s="27"/>
      <c r="F3" s="27"/>
      <c r="G3" s="2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</row>
    <row r="4" spans="1:21" ht="12.75" customHeight="1">
      <c r="A4" s="80" t="s">
        <v>29</v>
      </c>
      <c r="B4" s="81"/>
      <c r="C4" s="81"/>
      <c r="D4" s="81"/>
      <c r="E4" s="81"/>
      <c r="F4" s="81"/>
      <c r="G4" s="88" t="s">
        <v>30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  <c r="U4" s="31"/>
    </row>
    <row r="5" spans="1:21" ht="4.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7"/>
      <c r="O5" s="14"/>
      <c r="P5" s="14"/>
      <c r="Q5" s="14"/>
      <c r="R5" s="14"/>
      <c r="S5" s="14"/>
      <c r="T5" s="14"/>
      <c r="U5" s="15"/>
    </row>
    <row r="6" spans="1:21" ht="12.75">
      <c r="A6" s="1"/>
      <c r="B6" s="2"/>
      <c r="C6" s="2"/>
      <c r="D6" s="2"/>
      <c r="E6" s="2"/>
      <c r="F6" s="22"/>
      <c r="G6" s="3" t="s">
        <v>20</v>
      </c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1:21" ht="12.75">
      <c r="A7" s="1"/>
      <c r="B7" s="2"/>
      <c r="C7" s="2"/>
      <c r="D7" s="2"/>
      <c r="E7" s="2"/>
      <c r="F7" s="22"/>
      <c r="G7" s="3" t="s">
        <v>0</v>
      </c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</row>
    <row r="8" spans="1:21" ht="12.75">
      <c r="A8" s="1"/>
      <c r="B8" s="2"/>
      <c r="C8" s="2"/>
      <c r="D8" s="2"/>
      <c r="E8" s="2"/>
      <c r="F8" s="22"/>
      <c r="G8" s="3" t="s">
        <v>21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</row>
    <row r="9" spans="1:21" ht="12.75" customHeight="1">
      <c r="A9" s="1"/>
      <c r="B9" s="2"/>
      <c r="C9" s="2"/>
      <c r="D9" s="2"/>
      <c r="E9" s="2"/>
      <c r="F9" s="22"/>
      <c r="G9" s="3" t="str">
        <f>IF(G4="Authorization to Test and Coil Requisition","AHRI Test No.:",IF(OR(G4="Challenge Test",G4="Request for Verification",G4="Qualification of New BMG"),"Attached Output File Name:",""))</f>
        <v/>
      </c>
      <c r="H9" s="10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</row>
    <row r="10" spans="1:21" ht="12.75" customHeight="1">
      <c r="A10" s="36"/>
      <c r="B10" s="9"/>
      <c r="C10" s="9"/>
      <c r="D10" s="9"/>
      <c r="E10" s="9"/>
      <c r="F10" s="37"/>
      <c r="G10" s="37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21" ht="12.75">
      <c r="A11" s="91" t="s">
        <v>31</v>
      </c>
      <c r="B11" s="92"/>
      <c r="C11" s="92"/>
      <c r="D11" s="92"/>
      <c r="E11" s="92"/>
      <c r="F11" s="92"/>
      <c r="G11" s="6"/>
      <c r="H11" s="6"/>
      <c r="I11" s="6"/>
      <c r="J11" s="6"/>
      <c r="K11" s="38"/>
      <c r="L11" s="6"/>
      <c r="M11" s="6"/>
      <c r="N11" s="6"/>
      <c r="O11" s="6"/>
      <c r="P11" s="6"/>
      <c r="Q11" s="6"/>
      <c r="R11" s="38"/>
      <c r="S11" s="6"/>
      <c r="T11" s="6"/>
      <c r="U11" s="8"/>
    </row>
    <row r="12" spans="1:21" ht="4.5" customHeight="1">
      <c r="A12" s="1"/>
      <c r="B12" s="2"/>
      <c r="C12" s="2"/>
      <c r="D12" s="5"/>
      <c r="E12" s="2"/>
      <c r="F12" s="2"/>
      <c r="G12" s="2"/>
      <c r="H12" s="2"/>
      <c r="I12" s="2"/>
      <c r="J12" s="2"/>
      <c r="K12" s="5"/>
      <c r="L12" s="2"/>
      <c r="M12" s="2"/>
      <c r="N12" s="2"/>
      <c r="O12" s="2"/>
      <c r="P12" s="2"/>
      <c r="Q12" s="2"/>
      <c r="R12" s="5"/>
      <c r="S12" s="2"/>
      <c r="T12" s="2"/>
      <c r="U12" s="4"/>
    </row>
    <row r="13" spans="1:21" ht="12.75">
      <c r="A13" s="39"/>
      <c r="B13" s="97" t="s">
        <v>32</v>
      </c>
      <c r="C13" s="97"/>
      <c r="D13" s="97"/>
      <c r="E13" s="97"/>
      <c r="F13" s="93" t="s">
        <v>30</v>
      </c>
      <c r="G13" s="94"/>
      <c r="H13" s="79" t="str">
        <f>IF(F14="Brine","Select EG or PG","")</f>
        <v/>
      </c>
      <c r="I13" s="79"/>
      <c r="J13" s="79"/>
      <c r="K13" s="79"/>
      <c r="L13" s="79"/>
      <c r="M13" s="57"/>
      <c r="N13" s="34" t="str">
        <f>IF(F14="Brine","%","")</f>
        <v/>
      </c>
      <c r="O13" s="34"/>
      <c r="P13" s="34"/>
      <c r="Q13" s="34"/>
      <c r="R13" s="34"/>
      <c r="S13" s="34"/>
      <c r="T13" s="40"/>
      <c r="U13" s="41"/>
    </row>
    <row r="14" spans="1:21" ht="12.75">
      <c r="A14" s="39"/>
      <c r="B14" s="97" t="s">
        <v>33</v>
      </c>
      <c r="C14" s="97"/>
      <c r="D14" s="97"/>
      <c r="E14" s="97"/>
      <c r="F14" s="93" t="s">
        <v>30</v>
      </c>
      <c r="G14" s="94"/>
      <c r="H14" s="79" t="str">
        <f>IF(F14="Volatile Refrigerant","Select One","")</f>
        <v/>
      </c>
      <c r="I14" s="79"/>
      <c r="J14" s="79"/>
      <c r="K14" s="79"/>
      <c r="L14" s="79"/>
      <c r="M14" s="66"/>
      <c r="N14" s="34"/>
      <c r="O14" s="34"/>
      <c r="P14" s="34"/>
      <c r="Q14" s="34"/>
      <c r="R14" s="34"/>
      <c r="S14" s="34"/>
      <c r="T14" s="40"/>
      <c r="U14" s="41"/>
    </row>
    <row r="15" spans="1:21" ht="12.75">
      <c r="A15" s="39"/>
      <c r="B15" s="97" t="str">
        <f>IF(OR(F14="Water",F14="Brine"),"Type","")</f>
        <v/>
      </c>
      <c r="C15" s="97"/>
      <c r="D15" s="97"/>
      <c r="E15" s="97"/>
      <c r="F15" s="79" t="str">
        <f>IF(OR(F14="Water",F14="Brine"),"Select One","")</f>
        <v/>
      </c>
      <c r="G15" s="79"/>
      <c r="H15" s="34"/>
      <c r="I15" s="34"/>
      <c r="J15" s="34"/>
      <c r="K15" s="42"/>
      <c r="L15" s="42"/>
      <c r="M15" s="42"/>
      <c r="N15" s="42"/>
      <c r="O15" s="42"/>
      <c r="P15" s="34"/>
      <c r="Q15" s="34"/>
      <c r="R15" s="34"/>
      <c r="S15" s="34"/>
      <c r="T15" s="40"/>
      <c r="U15" s="41"/>
    </row>
    <row r="16" spans="1:30" ht="12.75">
      <c r="A16" s="1"/>
      <c r="B16" s="98" t="str">
        <f>IF(F14="Steam","Tube Type:","")</f>
        <v/>
      </c>
      <c r="C16" s="98"/>
      <c r="D16" s="98"/>
      <c r="E16" s="98"/>
      <c r="F16" s="79" t="str">
        <f>IF(F14="Steam","Select One","")</f>
        <v/>
      </c>
      <c r="G16" s="79"/>
      <c r="H16" s="2"/>
      <c r="I16" s="2"/>
      <c r="J16" s="2"/>
      <c r="K16" s="5"/>
      <c r="L16" s="2"/>
      <c r="M16" s="2"/>
      <c r="N16" s="2"/>
      <c r="O16" s="2"/>
      <c r="P16" s="2"/>
      <c r="Q16" s="2"/>
      <c r="R16" s="2"/>
      <c r="S16" s="2"/>
      <c r="T16" s="16"/>
      <c r="U16" s="4"/>
      <c r="AD16" s="28"/>
    </row>
    <row r="17" spans="1:30" ht="6" customHeight="1">
      <c r="A17" s="1"/>
      <c r="B17" s="35"/>
      <c r="C17" s="35"/>
      <c r="D17" s="35"/>
      <c r="E17" s="35"/>
      <c r="F17" s="35"/>
      <c r="G17" s="35"/>
      <c r="H17" s="2"/>
      <c r="I17" s="2"/>
      <c r="J17" s="2"/>
      <c r="K17" s="5"/>
      <c r="L17" s="2"/>
      <c r="M17" s="2"/>
      <c r="N17" s="2"/>
      <c r="O17" s="2"/>
      <c r="P17" s="9"/>
      <c r="Q17" s="2"/>
      <c r="R17" s="2"/>
      <c r="S17" s="2"/>
      <c r="T17" s="16"/>
      <c r="U17" s="4"/>
      <c r="AD17" s="28"/>
    </row>
    <row r="18" spans="1:21" s="30" customFormat="1" ht="12.75">
      <c r="A18" s="43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4"/>
      <c r="Q18" s="29"/>
      <c r="R18" s="29"/>
      <c r="S18" s="29"/>
      <c r="T18" s="29"/>
      <c r="U18" s="45"/>
    </row>
    <row r="19" spans="1:21" ht="12.75">
      <c r="A19" s="63" t="s">
        <v>2</v>
      </c>
      <c r="B19" s="48" t="s">
        <v>52</v>
      </c>
      <c r="C19" s="7"/>
      <c r="D19" s="7"/>
      <c r="E19" s="7"/>
      <c r="F19" s="46"/>
      <c r="G19" s="121"/>
      <c r="H19" s="121"/>
      <c r="I19" s="121"/>
      <c r="J19" s="121"/>
      <c r="K19" s="121"/>
      <c r="L19" s="123" t="s">
        <v>22</v>
      </c>
      <c r="M19" s="129" t="s">
        <v>7</v>
      </c>
      <c r="N19" s="63">
        <v>1</v>
      </c>
      <c r="O19" s="132" t="s">
        <v>8</v>
      </c>
      <c r="P19" s="133"/>
      <c r="Q19" s="133"/>
      <c r="R19" s="133"/>
      <c r="S19" s="134"/>
      <c r="T19" s="135"/>
      <c r="U19" s="94"/>
    </row>
    <row r="20" spans="1:21" ht="12.75">
      <c r="A20" s="63" t="s">
        <v>3</v>
      </c>
      <c r="B20" s="48" t="s">
        <v>53</v>
      </c>
      <c r="C20" s="7"/>
      <c r="D20" s="7"/>
      <c r="E20" s="7"/>
      <c r="F20" s="7"/>
      <c r="G20" s="121"/>
      <c r="H20" s="121"/>
      <c r="I20" s="121"/>
      <c r="J20" s="121"/>
      <c r="K20" s="121"/>
      <c r="L20" s="124"/>
      <c r="M20" s="130"/>
      <c r="N20" s="63">
        <v>2</v>
      </c>
      <c r="O20" s="132" t="s">
        <v>9</v>
      </c>
      <c r="P20" s="133"/>
      <c r="Q20" s="133"/>
      <c r="R20" s="133"/>
      <c r="S20" s="134"/>
      <c r="T20" s="135"/>
      <c r="U20" s="94"/>
    </row>
    <row r="21" spans="1:21" ht="12.75">
      <c r="A21" s="63" t="s">
        <v>4</v>
      </c>
      <c r="B21" s="48" t="s">
        <v>54</v>
      </c>
      <c r="C21" s="7"/>
      <c r="D21" s="7"/>
      <c r="E21" s="7"/>
      <c r="F21" s="7"/>
      <c r="G21" s="121"/>
      <c r="H21" s="121"/>
      <c r="I21" s="121"/>
      <c r="J21" s="121"/>
      <c r="K21" s="121"/>
      <c r="L21" s="124"/>
      <c r="M21" s="130"/>
      <c r="N21" s="63">
        <v>3</v>
      </c>
      <c r="O21" s="132" t="s">
        <v>10</v>
      </c>
      <c r="P21" s="133"/>
      <c r="Q21" s="133"/>
      <c r="R21" s="133"/>
      <c r="S21" s="134"/>
      <c r="T21" s="135"/>
      <c r="U21" s="94"/>
    </row>
    <row r="22" spans="1:21" ht="12.75">
      <c r="A22" s="70" t="s">
        <v>5</v>
      </c>
      <c r="B22" s="71" t="s">
        <v>6</v>
      </c>
      <c r="C22" s="72"/>
      <c r="D22" s="63">
        <v>1</v>
      </c>
      <c r="E22" s="48" t="s">
        <v>47</v>
      </c>
      <c r="F22" s="7"/>
      <c r="G22" s="121"/>
      <c r="H22" s="121"/>
      <c r="I22" s="121"/>
      <c r="J22" s="121"/>
      <c r="K22" s="121"/>
      <c r="L22" s="124"/>
      <c r="M22" s="130"/>
      <c r="N22" s="63">
        <v>4</v>
      </c>
      <c r="O22" s="132" t="s">
        <v>11</v>
      </c>
      <c r="P22" s="133"/>
      <c r="Q22" s="133"/>
      <c r="R22" s="133"/>
      <c r="S22" s="134"/>
      <c r="T22" s="135"/>
      <c r="U22" s="94"/>
    </row>
    <row r="23" spans="1:21" ht="15.75">
      <c r="A23" s="70"/>
      <c r="B23" s="73"/>
      <c r="C23" s="74"/>
      <c r="D23" s="63">
        <v>2</v>
      </c>
      <c r="E23" s="48" t="s">
        <v>9</v>
      </c>
      <c r="F23" s="7"/>
      <c r="G23" s="121"/>
      <c r="H23" s="121"/>
      <c r="I23" s="121"/>
      <c r="J23" s="121"/>
      <c r="K23" s="121"/>
      <c r="L23" s="124"/>
      <c r="M23" s="130"/>
      <c r="N23" s="63">
        <v>5</v>
      </c>
      <c r="O23" s="132" t="s">
        <v>51</v>
      </c>
      <c r="P23" s="133"/>
      <c r="Q23" s="133"/>
      <c r="R23" s="133"/>
      <c r="S23" s="134"/>
      <c r="T23" s="135"/>
      <c r="U23" s="94"/>
    </row>
    <row r="24" spans="1:21" ht="12.75">
      <c r="A24" s="70"/>
      <c r="B24" s="73"/>
      <c r="C24" s="74"/>
      <c r="D24" s="63">
        <v>2</v>
      </c>
      <c r="E24" s="48" t="s">
        <v>46</v>
      </c>
      <c r="F24" s="7"/>
      <c r="G24" s="121"/>
      <c r="H24" s="121"/>
      <c r="I24" s="121"/>
      <c r="J24" s="121"/>
      <c r="K24" s="121"/>
      <c r="L24" s="124"/>
      <c r="M24" s="130"/>
      <c r="N24" s="63">
        <v>6</v>
      </c>
      <c r="O24" s="132" t="s">
        <v>12</v>
      </c>
      <c r="P24" s="133"/>
      <c r="Q24" s="133"/>
      <c r="R24" s="133"/>
      <c r="S24" s="134"/>
      <c r="T24" s="135"/>
      <c r="U24" s="94"/>
    </row>
    <row r="25" spans="1:21" ht="12.75">
      <c r="A25" s="70"/>
      <c r="B25" s="73"/>
      <c r="C25" s="74"/>
      <c r="D25" s="63">
        <v>3</v>
      </c>
      <c r="E25" s="64" t="s">
        <v>49</v>
      </c>
      <c r="F25" s="50"/>
      <c r="G25" s="121"/>
      <c r="H25" s="121"/>
      <c r="I25" s="121"/>
      <c r="J25" s="121"/>
      <c r="K25" s="121"/>
      <c r="L25" s="124"/>
      <c r="M25" s="130"/>
      <c r="N25" s="65">
        <v>7</v>
      </c>
      <c r="O25" s="132" t="s">
        <v>48</v>
      </c>
      <c r="P25" s="133"/>
      <c r="Q25" s="133"/>
      <c r="R25" s="133"/>
      <c r="S25" s="134"/>
      <c r="T25" s="135"/>
      <c r="U25" s="94"/>
    </row>
    <row r="26" spans="1:21" ht="12.75">
      <c r="A26" s="70"/>
      <c r="B26" s="75"/>
      <c r="C26" s="76"/>
      <c r="D26" s="63">
        <v>4</v>
      </c>
      <c r="E26" s="68" t="s">
        <v>34</v>
      </c>
      <c r="F26" s="69"/>
      <c r="G26" s="93" t="s">
        <v>30</v>
      </c>
      <c r="H26" s="122"/>
      <c r="I26" s="122"/>
      <c r="J26" s="122"/>
      <c r="K26" s="122"/>
      <c r="L26" s="125"/>
      <c r="M26" s="131"/>
      <c r="N26" s="52">
        <v>8</v>
      </c>
      <c r="O26" s="132" t="s">
        <v>50</v>
      </c>
      <c r="P26" s="133"/>
      <c r="Q26" s="133"/>
      <c r="R26" s="133"/>
      <c r="S26" s="134"/>
      <c r="T26" s="135"/>
      <c r="U26" s="94"/>
    </row>
    <row r="27" spans="1:21" ht="12.75">
      <c r="A27" s="48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47"/>
    </row>
    <row r="28" spans="1:21" ht="12.75">
      <c r="A28" s="43" t="s">
        <v>13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3" t="s">
        <v>14</v>
      </c>
      <c r="N28" s="43"/>
      <c r="O28" s="29"/>
      <c r="P28" s="29"/>
      <c r="Q28" s="29"/>
      <c r="R28" s="29"/>
      <c r="S28" s="29"/>
      <c r="T28" s="29"/>
      <c r="U28" s="45"/>
    </row>
    <row r="29" spans="1:21" ht="12.75">
      <c r="A29" s="49"/>
      <c r="B29" s="128" t="s">
        <v>35</v>
      </c>
      <c r="C29" s="128"/>
      <c r="D29" s="128"/>
      <c r="E29" s="16" t="s">
        <v>36</v>
      </c>
      <c r="F29" s="58"/>
      <c r="G29" s="50"/>
      <c r="H29" s="50"/>
      <c r="I29" s="50"/>
      <c r="J29" s="50"/>
      <c r="K29" s="50"/>
      <c r="L29" s="50"/>
      <c r="M29" s="50" t="s">
        <v>35</v>
      </c>
      <c r="N29" s="16" t="s">
        <v>36</v>
      </c>
      <c r="O29" s="58"/>
      <c r="P29" s="50"/>
      <c r="Q29" s="50"/>
      <c r="R29" s="50"/>
      <c r="S29" s="50"/>
      <c r="T29" s="50"/>
      <c r="U29" s="51"/>
    </row>
    <row r="30" spans="1:21" ht="12.75">
      <c r="A30" s="1"/>
      <c r="B30" s="67" t="s">
        <v>35</v>
      </c>
      <c r="C30" s="67"/>
      <c r="D30" s="67"/>
      <c r="E30" s="16" t="s">
        <v>37</v>
      </c>
      <c r="F30" s="58"/>
      <c r="G30" s="2"/>
      <c r="H30" s="16"/>
      <c r="I30" s="16"/>
      <c r="J30" s="2"/>
      <c r="K30" s="2"/>
      <c r="L30" s="2"/>
      <c r="M30" s="40" t="s">
        <v>35</v>
      </c>
      <c r="N30" s="16" t="s">
        <v>37</v>
      </c>
      <c r="O30" s="58"/>
      <c r="P30" s="2"/>
      <c r="Q30" s="2"/>
      <c r="R30" s="2"/>
      <c r="S30" s="2"/>
      <c r="T30" s="2"/>
      <c r="U30" s="4"/>
    </row>
    <row r="31" spans="1:21" ht="12.75">
      <c r="A31" s="1"/>
      <c r="B31" s="67" t="str">
        <f>IF(F14="Brine","Glycol (°F)",IF(F14="Water","Water (°F)",IF(F14="Steam","Steam (psig)","")))</f>
        <v/>
      </c>
      <c r="C31" s="67"/>
      <c r="D31" s="67"/>
      <c r="E31" s="67"/>
      <c r="F31" s="58"/>
      <c r="G31" s="2"/>
      <c r="H31" s="2"/>
      <c r="I31" s="2"/>
      <c r="J31" s="2"/>
      <c r="K31" s="2"/>
      <c r="L31" s="2"/>
      <c r="M31" s="127" t="str">
        <f>IF(F14="Brine","Glycol (°F)",IF(F14="Water","Water (°F)",IF(F14="Steam","Steam (psig)","")))</f>
        <v/>
      </c>
      <c r="N31" s="127"/>
      <c r="O31" s="59"/>
      <c r="P31" s="2"/>
      <c r="Q31" s="2"/>
      <c r="R31" s="2"/>
      <c r="S31" s="2"/>
      <c r="T31" s="2"/>
      <c r="U31" s="4"/>
    </row>
    <row r="32" spans="1:21" ht="12.75">
      <c r="A32" s="1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67" t="str">
        <f>IF(F14="Steam","Condensate Flow Rate (lb/hr)","")</f>
        <v/>
      </c>
      <c r="N32" s="67"/>
      <c r="O32" s="67"/>
      <c r="P32" s="67"/>
      <c r="Q32" s="67"/>
      <c r="R32" s="116"/>
      <c r="S32" s="116"/>
      <c r="T32" s="116"/>
      <c r="U32" s="55"/>
    </row>
    <row r="33" spans="1:21" ht="12.75">
      <c r="A33" s="1"/>
      <c r="B33" s="67" t="s">
        <v>38</v>
      </c>
      <c r="C33" s="67"/>
      <c r="D33" s="67"/>
      <c r="E33" s="67"/>
      <c r="F33" s="67"/>
      <c r="G33" s="60"/>
      <c r="H33" s="2"/>
      <c r="I33" s="2"/>
      <c r="J33" s="2"/>
      <c r="K33" s="2"/>
      <c r="L33" s="2"/>
      <c r="M33" s="67" t="s">
        <v>39</v>
      </c>
      <c r="N33" s="67"/>
      <c r="O33" s="67"/>
      <c r="P33" s="116"/>
      <c r="Q33" s="116"/>
      <c r="R33" s="116"/>
      <c r="S33" s="116"/>
      <c r="T33" s="116"/>
      <c r="U33" s="4"/>
    </row>
    <row r="34" spans="1:21" ht="12.75">
      <c r="A34" s="1"/>
      <c r="B34" s="67" t="str">
        <f>IF(F14="Brine","Glycol Velocity (fps)",IF(F14="Water","Water Velocity (fps)",""))</f>
        <v/>
      </c>
      <c r="C34" s="67"/>
      <c r="D34" s="67"/>
      <c r="E34" s="67"/>
      <c r="F34" s="67"/>
      <c r="G34" s="59"/>
      <c r="H34" s="2"/>
      <c r="I34" s="2"/>
      <c r="J34" s="2"/>
      <c r="K34" s="2"/>
      <c r="L34" s="2"/>
      <c r="M34" s="23" t="str">
        <f>IF(F14="Brine","Glycol Flow Rate (gpm)",IF(F14="Water","Water Flow Rate (gpm)",""))</f>
        <v/>
      </c>
      <c r="N34" s="23"/>
      <c r="O34" s="22"/>
      <c r="P34" s="117"/>
      <c r="Q34" s="117"/>
      <c r="R34" s="117"/>
      <c r="S34" s="117"/>
      <c r="T34" s="117"/>
      <c r="U34" s="4"/>
    </row>
    <row r="35" spans="1:21" ht="12.75">
      <c r="A35" s="1"/>
      <c r="B35" s="97" t="str">
        <f>IF(F14="Volatile Refrigerant","Design Saturated Condensing Temp (°F)","")</f>
        <v/>
      </c>
      <c r="C35" s="97"/>
      <c r="D35" s="97"/>
      <c r="E35" s="97"/>
      <c r="F35" s="97"/>
      <c r="G35" s="97"/>
      <c r="H35" s="97"/>
      <c r="I35" s="119"/>
      <c r="J35" s="119"/>
      <c r="K35" s="119"/>
      <c r="L35" s="34"/>
      <c r="M35" s="126" t="str">
        <f>IF(F14="Volatile Refrigerant","Saturated Suction Ref Temp, Coil Outlet (°F)","")</f>
        <v/>
      </c>
      <c r="N35" s="126"/>
      <c r="O35" s="126"/>
      <c r="P35" s="126"/>
      <c r="Q35" s="126"/>
      <c r="R35" s="126"/>
      <c r="S35" s="126"/>
      <c r="T35" s="126"/>
      <c r="U35" s="61"/>
    </row>
    <row r="36" spans="1:21" ht="12.75">
      <c r="A36" s="1"/>
      <c r="B36" s="97" t="str">
        <f>IF(F14="Volatile Refrigerant","Subcooled Refrigerant Liquid Temp (°F)","")</f>
        <v/>
      </c>
      <c r="C36" s="97"/>
      <c r="D36" s="97"/>
      <c r="E36" s="97"/>
      <c r="F36" s="97"/>
      <c r="G36" s="97"/>
      <c r="H36" s="97"/>
      <c r="I36" s="119"/>
      <c r="J36" s="119"/>
      <c r="K36" s="119"/>
      <c r="L36" s="2"/>
      <c r="M36" s="126" t="str">
        <f>IF(F14="Volatile Refrigerant","Suction Vapor Superheat, Coil Outlet (°F)","")</f>
        <v/>
      </c>
      <c r="N36" s="126"/>
      <c r="O36" s="126"/>
      <c r="P36" s="126"/>
      <c r="Q36" s="126"/>
      <c r="R36" s="126"/>
      <c r="S36" s="126"/>
      <c r="T36" s="126"/>
      <c r="U36" s="62"/>
    </row>
    <row r="37" spans="1:21" ht="12.75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</row>
    <row r="38" spans="1:21" ht="12.75">
      <c r="A38" s="21" t="s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6"/>
      <c r="O38" s="2"/>
      <c r="P38" s="22"/>
      <c r="Q38" s="2"/>
      <c r="R38" s="2"/>
      <c r="S38" s="2"/>
      <c r="T38" s="2"/>
      <c r="U38" s="4"/>
    </row>
    <row r="39" spans="1:21" ht="12.75">
      <c r="A39" s="2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6" t="s">
        <v>42</v>
      </c>
      <c r="O39" s="2"/>
      <c r="P39" s="22"/>
      <c r="Q39" s="2"/>
      <c r="R39" s="2"/>
      <c r="S39" s="2"/>
      <c r="T39" s="2"/>
      <c r="U39" s="4"/>
    </row>
    <row r="40" spans="1:21" ht="12.75">
      <c r="A40" s="1"/>
      <c r="B40" s="12" t="s">
        <v>15</v>
      </c>
      <c r="C40" s="16" t="s">
        <v>40</v>
      </c>
      <c r="D40" s="2"/>
      <c r="E40" s="2"/>
      <c r="F40" s="2"/>
      <c r="G40" s="54"/>
      <c r="H40" s="118"/>
      <c r="I40" s="118"/>
      <c r="J40" s="118"/>
      <c r="K40" s="118"/>
      <c r="L40" s="118"/>
      <c r="M40" s="16"/>
      <c r="N40" s="16"/>
      <c r="O40" s="67" t="s">
        <v>43</v>
      </c>
      <c r="P40" s="67"/>
      <c r="Q40" s="67"/>
      <c r="R40" s="67"/>
      <c r="S40" s="67"/>
      <c r="T40" s="119"/>
      <c r="U40" s="120"/>
    </row>
    <row r="41" spans="1:21" ht="12.75">
      <c r="A41" s="1"/>
      <c r="B41" s="12" t="s">
        <v>16</v>
      </c>
      <c r="C41" s="16" t="s">
        <v>41</v>
      </c>
      <c r="D41" s="2"/>
      <c r="E41" s="2"/>
      <c r="F41" s="2"/>
      <c r="G41" s="2"/>
      <c r="H41" s="118"/>
      <c r="I41" s="118"/>
      <c r="J41" s="118"/>
      <c r="K41" s="118"/>
      <c r="L41" s="118"/>
      <c r="M41" s="16"/>
      <c r="N41" s="16"/>
      <c r="O41" s="97" t="str">
        <f>IF(OR(F14="Brine",F14="Water"),"Water Side (ft. H2O)","")</f>
        <v/>
      </c>
      <c r="P41" s="97"/>
      <c r="Q41" s="97"/>
      <c r="R41" s="97"/>
      <c r="S41" s="97"/>
      <c r="T41" s="119"/>
      <c r="U41" s="120"/>
    </row>
    <row r="42" spans="1:21" ht="6.75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</row>
    <row r="43" spans="1:21" ht="13.5" customHeight="1">
      <c r="A43" s="21" t="s">
        <v>28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4"/>
    </row>
    <row r="44" spans="1:21" ht="3.75" customHeight="1">
      <c r="A44" s="2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4"/>
    </row>
    <row r="45" spans="1:21" ht="12.75">
      <c r="A45" s="103" t="s">
        <v>30</v>
      </c>
      <c r="B45" s="104"/>
      <c r="C45" s="104"/>
      <c r="D45" s="104"/>
      <c r="E45" s="105"/>
      <c r="F45" s="101"/>
      <c r="G45" s="101"/>
      <c r="H45" s="101"/>
      <c r="I45" s="101"/>
      <c r="J45" s="101"/>
      <c r="K45" s="101"/>
      <c r="L45" s="101"/>
      <c r="M45" s="102" t="str">
        <f>IF(A45="Software Name:","Software Version No.:",IF(A45="Catalog Name:","Catalog Issue No.:",""))</f>
        <v/>
      </c>
      <c r="N45" s="102"/>
      <c r="O45" s="102"/>
      <c r="P45" s="95"/>
      <c r="Q45" s="95"/>
      <c r="R45" s="95"/>
      <c r="S45" s="95"/>
      <c r="T45" s="95"/>
      <c r="U45" s="96"/>
    </row>
    <row r="46" spans="1:21" ht="6" customHeight="1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0"/>
    </row>
    <row r="47" spans="1:21" ht="6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/>
    </row>
    <row r="48" spans="1:21" ht="12.75">
      <c r="A48" s="99" t="s">
        <v>23</v>
      </c>
      <c r="B48" s="100"/>
      <c r="C48" s="100"/>
      <c r="D48" s="100"/>
      <c r="E48" s="2"/>
      <c r="F48" s="2"/>
      <c r="G48" s="2"/>
      <c r="H48" s="2"/>
      <c r="I48" s="2"/>
      <c r="J48" s="2"/>
      <c r="K48" s="2"/>
      <c r="L48" s="2"/>
      <c r="M48" s="2"/>
      <c r="N48" s="2"/>
      <c r="O48" s="13" t="str">
        <f>IF(G4="Authorization to Test and Coil Requisition","Verified by:","")</f>
        <v/>
      </c>
      <c r="P48" s="2"/>
      <c r="Q48" s="2"/>
      <c r="R48" s="2"/>
      <c r="S48" s="2"/>
      <c r="T48" s="2"/>
      <c r="U48" s="4"/>
    </row>
    <row r="49" spans="1:21" ht="12.75">
      <c r="A49" s="107" t="s">
        <v>45</v>
      </c>
      <c r="B49" s="102"/>
      <c r="C49" s="102"/>
      <c r="D49" s="102"/>
      <c r="E49" s="106"/>
      <c r="F49" s="106"/>
      <c r="G49" s="106"/>
      <c r="H49" s="106"/>
      <c r="I49" s="106"/>
      <c r="J49" s="106"/>
      <c r="K49" s="106"/>
      <c r="L49" s="106"/>
      <c r="M49" s="2"/>
      <c r="N49" s="2"/>
      <c r="O49" s="20" t="str">
        <f>IF(G4="Authorization to Test and Coil Requisition","Name:","")</f>
        <v/>
      </c>
      <c r="P49" s="110"/>
      <c r="Q49" s="110"/>
      <c r="R49" s="110"/>
      <c r="S49" s="110"/>
      <c r="T49" s="110"/>
      <c r="U49" s="111"/>
    </row>
    <row r="50" spans="1:21" ht="12.75">
      <c r="A50" s="108" t="s">
        <v>17</v>
      </c>
      <c r="B50" s="109"/>
      <c r="C50" s="109"/>
      <c r="D50" s="109"/>
      <c r="E50" s="106"/>
      <c r="F50" s="106"/>
      <c r="G50" s="106"/>
      <c r="H50" s="106"/>
      <c r="I50" s="106"/>
      <c r="J50" s="106"/>
      <c r="K50" s="106"/>
      <c r="L50" s="106"/>
      <c r="M50" s="2"/>
      <c r="N50" s="2"/>
      <c r="O50" s="20" t="str">
        <f>IF(G4="Authorization to Test and Coil Requisition","Date:","")</f>
        <v/>
      </c>
      <c r="P50" s="112"/>
      <c r="Q50" s="112"/>
      <c r="R50" s="112"/>
      <c r="S50" s="112"/>
      <c r="T50" s="112"/>
      <c r="U50" s="113"/>
    </row>
    <row r="51" spans="1:21" ht="12.75">
      <c r="A51" s="107" t="s">
        <v>26</v>
      </c>
      <c r="B51" s="102"/>
      <c r="C51" s="102"/>
      <c r="D51" s="102"/>
      <c r="E51" s="106"/>
      <c r="F51" s="106"/>
      <c r="G51" s="106"/>
      <c r="H51" s="106"/>
      <c r="I51" s="106"/>
      <c r="J51" s="106"/>
      <c r="K51" s="106"/>
      <c r="L51" s="106"/>
      <c r="M51" s="2"/>
      <c r="N51" s="16" t="str">
        <f>IF(G4="Authorization to Test and Coil Requisition","Air-Conditioning, Heating, &amp; Refrigeration Institute","")</f>
        <v/>
      </c>
      <c r="O51" s="2"/>
      <c r="P51" s="2"/>
      <c r="Q51" s="2"/>
      <c r="R51" s="2"/>
      <c r="S51" s="2"/>
      <c r="T51" s="2"/>
      <c r="U51" s="4"/>
    </row>
    <row r="52" spans="1:21" ht="12.75">
      <c r="A52" s="107" t="s">
        <v>24</v>
      </c>
      <c r="B52" s="102"/>
      <c r="C52" s="102"/>
      <c r="D52" s="102"/>
      <c r="E52" s="106"/>
      <c r="F52" s="106"/>
      <c r="G52" s="106"/>
      <c r="H52" s="106"/>
      <c r="I52" s="106"/>
      <c r="J52" s="106"/>
      <c r="K52" s="106"/>
      <c r="L52" s="106"/>
      <c r="M52" s="2"/>
      <c r="N52" s="2"/>
      <c r="P52" s="2"/>
      <c r="Q52" s="2"/>
      <c r="R52" s="2"/>
      <c r="S52" s="2"/>
      <c r="T52" s="2"/>
      <c r="U52" s="4"/>
    </row>
    <row r="53" spans="1:21" ht="12.75">
      <c r="A53" s="107" t="s">
        <v>25</v>
      </c>
      <c r="B53" s="102"/>
      <c r="C53" s="102"/>
      <c r="D53" s="102"/>
      <c r="E53" s="106"/>
      <c r="F53" s="106"/>
      <c r="G53" s="106"/>
      <c r="H53" s="106"/>
      <c r="I53" s="106"/>
      <c r="J53" s="106"/>
      <c r="K53" s="106"/>
      <c r="L53" s="106"/>
      <c r="M53" s="2"/>
      <c r="N53" s="2"/>
      <c r="O53" s="2"/>
      <c r="P53" s="2"/>
      <c r="Q53" s="2"/>
      <c r="R53" s="2"/>
      <c r="S53" s="2"/>
      <c r="T53" s="2"/>
      <c r="U53" s="4"/>
    </row>
    <row r="54" spans="1:21" ht="12.75">
      <c r="A54" s="108" t="s">
        <v>18</v>
      </c>
      <c r="B54" s="109"/>
      <c r="C54" s="109"/>
      <c r="D54" s="109"/>
      <c r="E54" s="106"/>
      <c r="F54" s="106"/>
      <c r="G54" s="106"/>
      <c r="H54" s="106"/>
      <c r="I54" s="106"/>
      <c r="J54" s="106"/>
      <c r="K54" s="106"/>
      <c r="L54" s="106"/>
      <c r="M54" s="2"/>
      <c r="N54" s="2"/>
      <c r="O54" s="2"/>
      <c r="P54" s="2"/>
      <c r="Q54" s="2"/>
      <c r="R54" s="2"/>
      <c r="S54" s="2"/>
      <c r="T54" s="2"/>
      <c r="U54" s="4"/>
    </row>
    <row r="55" spans="1:21" ht="7.5" customHeight="1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</row>
  </sheetData>
  <sheetProtection sheet="1" objects="1" scenarios="1" selectLockedCells="1"/>
  <mergeCells count="90">
    <mergeCell ref="T24:U24"/>
    <mergeCell ref="T25:U25"/>
    <mergeCell ref="T26:U26"/>
    <mergeCell ref="T19:U19"/>
    <mergeCell ref="T20:U20"/>
    <mergeCell ref="T21:U21"/>
    <mergeCell ref="T22:U22"/>
    <mergeCell ref="T23:U23"/>
    <mergeCell ref="G23:K23"/>
    <mergeCell ref="M19:M26"/>
    <mergeCell ref="O19:S19"/>
    <mergeCell ref="O20:S20"/>
    <mergeCell ref="O21:S21"/>
    <mergeCell ref="O22:S22"/>
    <mergeCell ref="O23:S23"/>
    <mergeCell ref="O24:S24"/>
    <mergeCell ref="O25:S25"/>
    <mergeCell ref="O26:S26"/>
    <mergeCell ref="O40:S40"/>
    <mergeCell ref="I35:K35"/>
    <mergeCell ref="R32:T32"/>
    <mergeCell ref="I36:K36"/>
    <mergeCell ref="B35:H35"/>
    <mergeCell ref="B36:H36"/>
    <mergeCell ref="M35:T35"/>
    <mergeCell ref="M36:T36"/>
    <mergeCell ref="B33:F33"/>
    <mergeCell ref="B34:F34"/>
    <mergeCell ref="A52:D52"/>
    <mergeCell ref="A53:D53"/>
    <mergeCell ref="A54:D54"/>
    <mergeCell ref="E52:L52"/>
    <mergeCell ref="E53:L53"/>
    <mergeCell ref="E54:L54"/>
    <mergeCell ref="P49:U49"/>
    <mergeCell ref="P50:U50"/>
    <mergeCell ref="H7:U7"/>
    <mergeCell ref="H8:U8"/>
    <mergeCell ref="H9:U9"/>
    <mergeCell ref="E49:L49"/>
    <mergeCell ref="E50:L50"/>
    <mergeCell ref="P45:U45"/>
    <mergeCell ref="M33:O33"/>
    <mergeCell ref="P33:T33"/>
    <mergeCell ref="P34:T34"/>
    <mergeCell ref="H40:L40"/>
    <mergeCell ref="H41:L41"/>
    <mergeCell ref="T40:U40"/>
    <mergeCell ref="T41:U41"/>
    <mergeCell ref="O41:S41"/>
    <mergeCell ref="A48:D48"/>
    <mergeCell ref="F45:L45"/>
    <mergeCell ref="M45:O45"/>
    <mergeCell ref="A45:E45"/>
    <mergeCell ref="E51:L51"/>
    <mergeCell ref="A51:D51"/>
    <mergeCell ref="A49:D49"/>
    <mergeCell ref="A50:D50"/>
    <mergeCell ref="H6:U6"/>
    <mergeCell ref="F15:G15"/>
    <mergeCell ref="F16:G16"/>
    <mergeCell ref="A4:F4"/>
    <mergeCell ref="G1:U2"/>
    <mergeCell ref="G4:T4"/>
    <mergeCell ref="A11:F11"/>
    <mergeCell ref="F13:G13"/>
    <mergeCell ref="H10:U10"/>
    <mergeCell ref="B13:E13"/>
    <mergeCell ref="H13:L13"/>
    <mergeCell ref="B15:E15"/>
    <mergeCell ref="B14:E14"/>
    <mergeCell ref="H14:L14"/>
    <mergeCell ref="B16:E16"/>
    <mergeCell ref="F14:G14"/>
    <mergeCell ref="B30:D30"/>
    <mergeCell ref="B31:E31"/>
    <mergeCell ref="M32:Q32"/>
    <mergeCell ref="E26:F26"/>
    <mergeCell ref="A22:A26"/>
    <mergeCell ref="B22:C26"/>
    <mergeCell ref="G24:K24"/>
    <mergeCell ref="G25:K25"/>
    <mergeCell ref="G26:K26"/>
    <mergeCell ref="L19:L26"/>
    <mergeCell ref="M31:N31"/>
    <mergeCell ref="B29:D29"/>
    <mergeCell ref="G19:K19"/>
    <mergeCell ref="G20:K20"/>
    <mergeCell ref="G21:K21"/>
    <mergeCell ref="G22:K22"/>
  </mergeCells>
  <conditionalFormatting sqref="M14">
    <cfRule type="expression" priority="6" dxfId="3" stopIfTrue="1">
      <formula>"F14=""Brine"""</formula>
    </cfRule>
  </conditionalFormatting>
  <conditionalFormatting sqref="M13">
    <cfRule type="expression" priority="5" dxfId="3" stopIfTrue="1">
      <formula>F14="Brine"</formula>
    </cfRule>
  </conditionalFormatting>
  <conditionalFormatting sqref="G4:T4 F13:F14 A45 G26">
    <cfRule type="expression" priority="4" dxfId="2" stopIfTrue="1">
      <formula>A4="(Select One)"</formula>
    </cfRule>
  </conditionalFormatting>
  <conditionalFormatting sqref="H9:U9">
    <cfRule type="expression" priority="1" dxfId="1" stopIfTrue="1">
      <formula>G9="Attached Output File Name:"</formula>
    </cfRule>
    <cfRule type="expression" priority="2" dxfId="0" stopIfTrue="1">
      <formula>G9="AHRI Test No.:"</formula>
    </cfRule>
  </conditionalFormatting>
  <dataValidations count="9">
    <dataValidation type="list" allowBlank="1" showInputMessage="1" showErrorMessage="1" sqref="A45">
      <formula1>"Software Name:, Catalog Name:"</formula1>
    </dataValidation>
    <dataValidation type="list" allowBlank="1" showInputMessage="1" showErrorMessage="1" sqref="G4:T4">
      <formula1>"Authorization to Test and Coil Requisition, Challenge Test, Qualification of new BMG, Request for Verification"</formula1>
    </dataValidation>
    <dataValidation type="list" allowBlank="1" showInputMessage="1" showErrorMessage="1" sqref="F13:G13">
      <formula1>"Cooling, Heating, Heating and Cooling"</formula1>
    </dataValidation>
    <dataValidation type="list" allowBlank="1" showInputMessage="1" showErrorMessage="1" sqref="F14:G14">
      <formula1>"Brine, Water, Steam, Volatile Refrigerant"</formula1>
    </dataValidation>
    <dataValidation errorStyle="information" type="list" showInputMessage="1" showErrorMessage="1" errorTitle="For Water or Brine" error="Select Type for Water or Brine Only" sqref="F15:G15">
      <formula1>"Cleanable Type, Continuous Circuit Type, Self-Draining Type"</formula1>
    </dataValidation>
    <dataValidation errorStyle="warning" type="list" showInputMessage="1" showErrorMessage="1" errorTitle="Steam" error="Supply Tube-Type for Steam Coils" sqref="F16:G17">
      <formula1>"Distributing-Tube, Single-Tube"</formula1>
    </dataValidation>
    <dataValidation errorStyle="warning" type="list" showInputMessage="1" showErrorMessage="1" error="Select EG or PG" sqref="H13:L13">
      <formula1>"Ethylene Glycol, Propylene Glycol"</formula1>
    </dataValidation>
    <dataValidation errorStyle="warning" type="list" allowBlank="1" showInputMessage="1" showErrorMessage="1" sqref="H14:L14">
      <formula1>"R-22, R-134a, R-407C, R-410A"</formula1>
    </dataValidation>
    <dataValidation type="list" showInputMessage="1" sqref="G26:K26">
      <formula1>"Full, Partial, None"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r:id="rId2"/>
  <headerFooter alignWithMargins="0">
    <oddHeader>&amp;RForm ACHC-DS2</oddHeader>
    <oddFooter>&amp;RRevision Date: 01/01/2012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Air-Conditioning and Refrigeration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echen</dc:creator>
  <cp:keywords/>
  <dc:description/>
  <cp:lastModifiedBy>Laura G Petrillo</cp:lastModifiedBy>
  <cp:lastPrinted>2012-02-03T19:44:12Z</cp:lastPrinted>
  <dcterms:created xsi:type="dcterms:W3CDTF">2008-12-23T19:46:25Z</dcterms:created>
  <dcterms:modified xsi:type="dcterms:W3CDTF">2012-02-03T19:44:33Z</dcterms:modified>
  <cp:category/>
  <cp:version/>
  <cp:contentType/>
  <cp:contentStatus/>
</cp:coreProperties>
</file>